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 activeTab="1"/>
  </bookViews>
  <sheets>
    <sheet name="封面" sheetId="5" r:id="rId1"/>
    <sheet name="Sheet1 " sheetId="4" r:id="rId2"/>
  </sheets>
  <externalReferences>
    <externalReference r:id="rId3"/>
  </externalReferences>
  <definedNames>
    <definedName name="卜">EVALUATE('[1]000'!$G1)</definedName>
    <definedName name="国药">EVALUATE('[1]000'!$G1)</definedName>
    <definedName name="我">EVALUATE('[1]000'!$G1)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<sst xmlns="http://schemas.openxmlformats.org/spreadsheetml/2006/main" count="74" uniqueCount="62">
  <si>
    <t>封2</t>
  </si>
  <si>
    <t>食堂屋顶修缮</t>
  </si>
  <si>
    <t>工程</t>
  </si>
  <si>
    <t>招 标 控 制 价</t>
  </si>
  <si>
    <t/>
  </si>
  <si>
    <t>招标控制价（小写）：</t>
  </si>
  <si>
    <t>元</t>
  </si>
  <si>
    <t>（大写）：</t>
  </si>
  <si>
    <t>招 标 人：</t>
  </si>
  <si>
    <t>造价咨询人：</t>
  </si>
  <si>
    <t>（单位盖章）</t>
  </si>
  <si>
    <t>（单位盖章或资质专用章）</t>
  </si>
  <si>
    <t>法定代表人
或其授权人:</t>
  </si>
  <si>
    <t>（签字或盖章）</t>
  </si>
  <si>
    <t>造价工程师：</t>
  </si>
  <si>
    <t>（签字盖专用章）</t>
  </si>
  <si>
    <t>编制时间：2025年10月21日</t>
  </si>
  <si>
    <t xml:space="preserve">食堂屋顶修缮明细表 </t>
  </si>
  <si>
    <t>建设单位（甲方）：国药控股星鲨制药（厦门）有限公司      工程（维修）地点:食堂屋面</t>
  </si>
  <si>
    <t xml:space="preserve">报价单位（乙方）：            联系人:                    联系电话：      </t>
  </si>
  <si>
    <t>序号</t>
  </si>
  <si>
    <t>项目名称</t>
  </si>
  <si>
    <t>计量单位</t>
  </si>
  <si>
    <t>工程量</t>
  </si>
  <si>
    <t>综合单价组成</t>
  </si>
  <si>
    <t>综合单价（元)</t>
  </si>
  <si>
    <t>合价(元）</t>
  </si>
  <si>
    <t>品牌</t>
  </si>
  <si>
    <t>施工描述</t>
  </si>
  <si>
    <t>附图及说明</t>
  </si>
  <si>
    <t>人工</t>
  </si>
  <si>
    <t>主材及损耗</t>
  </si>
  <si>
    <t>旧屋面拆除（彩钢板+夹芯板）</t>
  </si>
  <si>
    <t>㎡</t>
  </si>
  <si>
    <t>含：拆除人工及旧彩钢板清运</t>
  </si>
  <si>
    <t>屋面铝合金夹芯</t>
  </si>
  <si>
    <t>95型长城板，铝板烤漆材质，面层0.7mm，底部0.4mm，中间50mm聚氨酯填充物，B1阻燃；含东侧面墙板约15平方米。</t>
  </si>
  <si>
    <t>不锈钢配件/辅材</t>
  </si>
  <si>
    <t>不锈钢螺丝 不锈钢盖帽及卡槽配件</t>
  </si>
  <si>
    <t>外挂不锈钢排水沟</t>
  </si>
  <si>
    <t>m</t>
  </si>
  <si>
    <t>304不锈钢水沟，厚度：0.8mm，水沟宽度200mm，高度220mm</t>
  </si>
  <si>
    <t>不锈钢收边</t>
  </si>
  <si>
    <t>304不锈钢，厚度0.8mm，12cm+15cm+12cm</t>
  </si>
  <si>
    <t>不锈钢屋脊收边</t>
  </si>
  <si>
    <t>304不锈钢，厚度0.8mm，宽度40cm</t>
  </si>
  <si>
    <t>吊车台班费</t>
  </si>
  <si>
    <t>台班</t>
  </si>
  <si>
    <t>吊装施工材料及安装室外立管</t>
  </si>
  <si>
    <t>主材、辅材运费</t>
  </si>
  <si>
    <t>项</t>
  </si>
  <si>
    <t>屋面施工材料运费</t>
  </si>
  <si>
    <t>食堂二楼栏杆加固、除锈刷漆</t>
  </si>
  <si>
    <t>格栅栏杆高度1.05m</t>
  </si>
  <si>
    <t>合计</t>
  </si>
  <si>
    <t>管理费</t>
  </si>
  <si>
    <t>税费</t>
  </si>
  <si>
    <t>总计（元）</t>
  </si>
  <si>
    <t>1、施工中甲方提供现场配合，遇需要临时用水用电，由甲方提供。</t>
  </si>
  <si>
    <t>2、施工结束后，乙方负责将垃圾清运出厂。</t>
  </si>
  <si>
    <t>3、乙方包工包料，本项目实施过程中如若有发生的人工、材料、机械、保险等费用均由乙方承担；如因项目导致的施工人员安全问题及一切费用均由乙方全部承担；最终按实际完成的工程量进行结算。</t>
  </si>
  <si>
    <t>4、屋面拆除过程中需做好二楼餐厅吊顶的防尘措施，措施费用综合考虑到报价中。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</si>
</sst>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  <numFmt numFmtId="179" formatCode="[DBNum2][$RMB]General;[Red][DBNum2][$RMB]General"/>
  </numFmts>
  <fonts count="45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b/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sz val="10"/>
      <name val="Arial"/>
      <charset val="134"/>
    </font>
    <font>
      <sz val="9"/>
      <color indexed="8"/>
      <name val="SansSerif"/>
      <charset val="2"/>
    </font>
    <font>
      <sz val="9"/>
      <color indexed="8"/>
      <name val="宋体"/>
      <charset val="134"/>
    </font>
    <font>
      <sz val="10"/>
      <color indexed="8"/>
      <name val="SansSerif"/>
      <charset val="2"/>
    </font>
    <font>
      <b/>
      <sz val="20"/>
      <color indexed="8"/>
      <name val="宋体"/>
      <charset val="134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>
      <alignment vertical="center"/>
    </xf>
    <xf numFmtId="0" fontId="3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3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0" borderId="0"/>
    <xf numFmtId="0" fontId="39" fillId="0" borderId="0"/>
    <xf numFmtId="0" fontId="39" fillId="0" borderId="0"/>
    <xf numFmtId="0" fontId="39" fillId="0" borderId="0"/>
    <xf numFmtId="0" fontId="39" fillId="0" borderId="0">
      <alignment vertical="center"/>
    </xf>
    <xf numFmtId="0" fontId="39" fillId="0" borderId="0">
      <alignment vertical="center"/>
    </xf>
    <xf numFmtId="0" fontId="44" fillId="0" borderId="0"/>
    <xf numFmtId="0" fontId="44" fillId="0" borderId="0"/>
    <xf numFmtId="0" fontId="39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0" fontId="40" fillId="0" borderId="0"/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70" applyNumberFormat="1" applyFont="1" applyFill="1" applyBorder="1" applyAlignment="1" applyProtection="1">
      <alignment horizontal="center" vertical="center" wrapText="1"/>
    </xf>
    <xf numFmtId="0" fontId="1" fillId="0" borderId="2" xfId="70" applyNumberFormat="1" applyFont="1" applyFill="1" applyBorder="1" applyAlignment="1" applyProtection="1">
      <alignment horizontal="center" vertical="center" wrapText="1"/>
    </xf>
    <xf numFmtId="176" fontId="1" fillId="0" borderId="2" xfId="70" applyNumberFormat="1" applyFont="1" applyFill="1" applyBorder="1" applyAlignment="1" applyProtection="1">
      <alignment horizontal="center" vertical="center" wrapText="1"/>
    </xf>
    <xf numFmtId="0" fontId="1" fillId="0" borderId="3" xfId="70" applyNumberFormat="1" applyFont="1" applyFill="1" applyBorder="1" applyAlignment="1" applyProtection="1">
      <alignment horizontal="center" vertical="center" wrapText="1"/>
    </xf>
    <xf numFmtId="0" fontId="2" fillId="0" borderId="1" xfId="70" applyNumberFormat="1" applyFont="1" applyFill="1" applyBorder="1" applyAlignment="1" applyProtection="1">
      <alignment horizontal="left" vertical="center" wrapText="1"/>
    </xf>
    <xf numFmtId="0" fontId="2" fillId="0" borderId="2" xfId="70" applyNumberFormat="1" applyFont="1" applyFill="1" applyBorder="1" applyAlignment="1" applyProtection="1">
      <alignment horizontal="left" vertical="center" wrapText="1"/>
    </xf>
    <xf numFmtId="0" fontId="2" fillId="0" borderId="2" xfId="70" applyNumberFormat="1" applyFont="1" applyFill="1" applyBorder="1" applyAlignment="1" applyProtection="1">
      <alignment horizontal="center" vertical="center" wrapText="1"/>
    </xf>
    <xf numFmtId="176" fontId="2" fillId="0" borderId="2" xfId="70" applyNumberFormat="1" applyFont="1" applyFill="1" applyBorder="1" applyAlignment="1" applyProtection="1">
      <alignment horizontal="center" vertical="center" wrapText="1"/>
    </xf>
    <xf numFmtId="0" fontId="2" fillId="0" borderId="3" xfId="70" applyNumberFormat="1" applyFont="1" applyFill="1" applyBorder="1" applyAlignment="1" applyProtection="1">
      <alignment horizontal="left" vertical="center" wrapText="1"/>
    </xf>
    <xf numFmtId="0" fontId="3" fillId="0" borderId="4" xfId="70" applyNumberFormat="1" applyFont="1" applyFill="1" applyBorder="1" applyAlignment="1" applyProtection="1">
      <alignment horizontal="center" vertical="center" wrapText="1"/>
    </xf>
    <xf numFmtId="177" fontId="3" fillId="0" borderId="4" xfId="70" applyNumberFormat="1" applyFont="1" applyFill="1" applyBorder="1" applyAlignment="1" applyProtection="1">
      <alignment horizontal="center" vertical="center" wrapText="1"/>
    </xf>
    <xf numFmtId="178" fontId="3" fillId="2" borderId="4" xfId="70" applyNumberFormat="1" applyFont="1" applyFill="1" applyBorder="1" applyAlignment="1" applyProtection="1">
      <alignment horizontal="center" vertical="center" wrapText="1"/>
    </xf>
    <xf numFmtId="176" fontId="3" fillId="0" borderId="4" xfId="70" applyNumberFormat="1" applyFont="1" applyFill="1" applyBorder="1" applyAlignment="1" applyProtection="1">
      <alignment horizontal="center" vertical="center" wrapText="1"/>
    </xf>
    <xf numFmtId="178" fontId="3" fillId="0" borderId="4" xfId="70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55" applyNumberFormat="1" applyFont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86" applyNumberFormat="1" applyFont="1" applyFill="1" applyBorder="1" applyAlignment="1" applyProtection="1">
      <alignment horizontal="left" vertical="center" wrapText="1"/>
    </xf>
    <xf numFmtId="0" fontId="8" fillId="0" borderId="4" xfId="55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0" borderId="4" xfId="55" applyNumberFormat="1" applyFont="1" applyBorder="1" applyAlignment="1" applyProtection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4" xfId="55" applyNumberFormat="1" applyFont="1" applyBorder="1" applyAlignment="1" applyProtection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178" fontId="11" fillId="0" borderId="4" xfId="55" applyNumberFormat="1" applyFont="1" applyBorder="1" applyAlignment="1" applyProtection="1">
      <alignment horizontal="center" vertical="center" wrapText="1"/>
    </xf>
    <xf numFmtId="9" fontId="10" fillId="0" borderId="4" xfId="0" applyNumberFormat="1" applyFont="1" applyBorder="1" applyAlignment="1">
      <alignment horizontal="center" vertical="center"/>
    </xf>
    <xf numFmtId="177" fontId="7" fillId="0" borderId="4" xfId="70" applyNumberFormat="1" applyFont="1" applyBorder="1" applyAlignment="1">
      <alignment vertical="center" wrapText="1"/>
    </xf>
    <xf numFmtId="177" fontId="7" fillId="0" borderId="4" xfId="70" applyNumberFormat="1" applyFont="1" applyBorder="1" applyAlignment="1">
      <alignment horizontal="center" vertical="center" wrapText="1"/>
    </xf>
    <xf numFmtId="9" fontId="7" fillId="0" borderId="4" xfId="70" applyNumberFormat="1" applyFont="1" applyBorder="1" applyAlignment="1">
      <alignment horizontal="center" vertical="center" wrapText="1"/>
    </xf>
    <xf numFmtId="178" fontId="12" fillId="0" borderId="6" xfId="86" applyNumberFormat="1" applyFont="1" applyFill="1" applyBorder="1" applyAlignment="1" applyProtection="1">
      <alignment horizontal="center" vertical="center"/>
    </xf>
    <xf numFmtId="0" fontId="12" fillId="0" borderId="6" xfId="86" applyFont="1" applyFill="1" applyBorder="1" applyAlignment="1" applyProtection="1">
      <alignment horizontal="center" vertical="center" wrapText="1"/>
    </xf>
    <xf numFmtId="0" fontId="6" fillId="0" borderId="4" xfId="0" applyFont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 applyBorder="1" applyAlignment="1" applyProtection="1">
      <alignment horizontal="left" vertical="top" wrapText="1"/>
    </xf>
    <xf numFmtId="0" fontId="15" fillId="0" borderId="0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8" xfId="0" applyFont="1" applyFill="1" applyBorder="1" applyAlignment="1" applyProtection="1">
      <alignment horizontal="center" wrapText="1"/>
    </xf>
    <xf numFmtId="0" fontId="17" fillId="0" borderId="0" xfId="0" applyFont="1" applyFill="1" applyBorder="1" applyAlignment="1" applyProtection="1">
      <alignment horizontal="left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right" wrapText="1"/>
    </xf>
    <xf numFmtId="0" fontId="19" fillId="0" borderId="8" xfId="0" applyFont="1" applyFill="1" applyBorder="1" applyAlignment="1" applyProtection="1">
      <alignment wrapText="1"/>
    </xf>
    <xf numFmtId="178" fontId="19" fillId="0" borderId="8" xfId="0" applyNumberFormat="1" applyFont="1" applyFill="1" applyBorder="1" applyAlignment="1" applyProtection="1">
      <alignment wrapText="1"/>
    </xf>
    <xf numFmtId="179" fontId="19" fillId="0" borderId="8" xfId="0" applyNumberFormat="1" applyFont="1" applyFill="1" applyBorder="1" applyAlignment="1" applyProtection="1">
      <alignment horizontal="center" wrapText="1"/>
    </xf>
    <xf numFmtId="0" fontId="19" fillId="0" borderId="8" xfId="0" applyFont="1" applyFill="1" applyBorder="1" applyAlignment="1" applyProtection="1">
      <alignment horizontal="center" wrapText="1"/>
    </xf>
    <xf numFmtId="0" fontId="15" fillId="0" borderId="0" xfId="0" applyFont="1" applyFill="1" applyBorder="1" applyAlignment="1" applyProtection="1">
      <alignment horizontal="center" vertical="top" wrapText="1"/>
    </xf>
    <xf numFmtId="0" fontId="19" fillId="0" borderId="0" xfId="0" applyFont="1" applyFill="1" applyBorder="1" applyAlignment="1" applyProtection="1">
      <alignment horizontal="center" wrapText="1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百分比 2 2" xfId="50"/>
    <cellStyle name="百分比 2 2 2" xfId="51"/>
    <cellStyle name="百分比 2 2 2 2" xfId="52"/>
    <cellStyle name="百分比 2 3" xfId="53"/>
    <cellStyle name="百分比 2 3 2" xfId="54"/>
    <cellStyle name="常规 10" xfId="55"/>
    <cellStyle name="常规 14" xfId="56"/>
    <cellStyle name="常规 14 2" xfId="57"/>
    <cellStyle name="常规 14 2 2" xfId="58"/>
    <cellStyle name="常规 14 3" xfId="59"/>
    <cellStyle name="常规 2" xfId="60"/>
    <cellStyle name="常规 2 2" xfId="61"/>
    <cellStyle name="常规 2 2 2" xfId="62"/>
    <cellStyle name="常规 2 2 2 2" xfId="63"/>
    <cellStyle name="常规 2 3" xfId="64"/>
    <cellStyle name="常规 2 3 2" xfId="65"/>
    <cellStyle name="常规 2 3 2 2" xfId="66"/>
    <cellStyle name="常规 2 4" xfId="67"/>
    <cellStyle name="常规 2 4 2" xfId="68"/>
    <cellStyle name="常规 2 5" xfId="69"/>
    <cellStyle name="常规 3" xfId="70"/>
    <cellStyle name="常规 3 2" xfId="71"/>
    <cellStyle name="常规 3 2 2" xfId="72"/>
    <cellStyle name="常规 3 2 2 2" xfId="73"/>
    <cellStyle name="常规 3 3" xfId="74"/>
    <cellStyle name="常规 3 3 2" xfId="75"/>
    <cellStyle name="常规 3 4" xfId="76"/>
    <cellStyle name="常规 3 4 2" xfId="77"/>
    <cellStyle name="常规 4" xfId="78"/>
    <cellStyle name="常规 4 2" xfId="79"/>
    <cellStyle name="常规 4 2 2" xfId="80"/>
    <cellStyle name="常规 4 3" xfId="81"/>
    <cellStyle name="常规 41" xfId="82"/>
    <cellStyle name="常规 41 2" xfId="83"/>
    <cellStyle name="常规 41 2 2" xfId="84"/>
    <cellStyle name="常规 41 3" xfId="85"/>
    <cellStyle name="常规 5" xfId="86"/>
    <cellStyle name="常规 6" xfId="87"/>
    <cellStyle name="常规 6 2" xfId="88"/>
    <cellStyle name="常规 6 2 2" xfId="89"/>
    <cellStyle name="常规 7" xfId="90"/>
    <cellStyle name="常规 7 2" xfId="91"/>
    <cellStyle name="常规 8" xfId="92"/>
    <cellStyle name="常规 8 2" xfId="93"/>
    <cellStyle name="常规 9" xfId="94"/>
    <cellStyle name="千位分隔 2" xfId="95"/>
    <cellStyle name="样式 1" xfId="9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-0&#21512;&#21516;&#12289;&#35831;&#27454;&#12289;&#20844;&#21496;&#12289;&#35299;&#37322;&#12289;&#39640;&#24037;&#36164;&#26009;+&#25237;&#26631;&#36164;&#26009;\1.&#20844;&#21496;&#36164;&#26009;\1.&#21512;&#21516;&#12289;&#35831;&#27454;&#65288;&#25152;&#26377;&#65289;\1.&#25910;&#36153;&#12289;&#35831;&#27454;&#21450;&#21512;&#21516;%20%20&#20854;&#20182;&#25991;&#20214;\1&#12289;&#21512;&#21516;&#12289;&#35831;&#27454;%20&#21450;&#25910;&#36153;&#26631;&#20934;&#65288;&#25152;&#26377;&#65289;\2-1&#12289;&#35831;&#27454;&#32479;&#35745;\2-1&#12289;&#22269;&#25511;&#26143;&#40104;\2&#12289;&#35831;&#27454;\&#12304;&#24180;&#24230;&#12305;&#35831;&#27454;\&#32467;&#28165;--2023&#24180;&#19978;&#21322;&#24180;-&#35831;&#27454;\&#38468;&#20214;&#65288;2023&#24180;&#19978;&#21322;&#24180;&#35831;&#2745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00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85" zoomScaleNormal="85" topLeftCell="B3" workbookViewId="0">
      <selection activeCell="F7" sqref="F7"/>
    </sheetView>
  </sheetViews>
  <sheetFormatPr defaultColWidth="8" defaultRowHeight="12.5" outlineLevelCol="7"/>
  <cols>
    <col min="1" max="1" width="7.75454545454545" style="45" hidden="1" customWidth="1"/>
    <col min="2" max="2" width="7.75454545454545" style="45" customWidth="1"/>
    <col min="3" max="3" width="8.75454545454545" style="45" customWidth="1"/>
    <col min="4" max="4" width="8.25454545454545" style="45" customWidth="1"/>
    <col min="5" max="6" width="16.3727272727273" style="45" customWidth="1"/>
    <col min="7" max="7" width="13.5" style="45" customWidth="1"/>
    <col min="8" max="8" width="13" style="45" customWidth="1"/>
    <col min="9" max="9" width="7.75454545454545" style="45" customWidth="1"/>
    <col min="10" max="16384" width="8" style="45"/>
  </cols>
  <sheetData>
    <row r="1" spans="1:8">
      <c r="A1" s="46"/>
      <c r="B1" s="47" t="s">
        <v>0</v>
      </c>
      <c r="C1" s="47"/>
      <c r="D1" s="47"/>
      <c r="E1" s="47"/>
      <c r="F1" s="47"/>
      <c r="G1" s="47"/>
      <c r="H1" s="47"/>
    </row>
    <row r="2" ht="82.5" customHeight="1" spans="1:8">
      <c r="A2" s="48"/>
      <c r="B2" s="48"/>
      <c r="C2" s="49" t="s">
        <v>1</v>
      </c>
      <c r="D2" s="49"/>
      <c r="E2" s="49"/>
      <c r="F2" s="49"/>
      <c r="G2" s="49"/>
      <c r="H2" s="50" t="s">
        <v>2</v>
      </c>
    </row>
    <row r="3" ht="16.5" customHeight="1" spans="1:8">
      <c r="A3" s="48"/>
      <c r="B3" s="48"/>
      <c r="C3" s="48"/>
      <c r="D3" s="48"/>
      <c r="E3" s="48"/>
      <c r="F3" s="48"/>
      <c r="G3" s="48"/>
      <c r="H3" s="48"/>
    </row>
    <row r="4" ht="39.6" customHeight="1" spans="1:8">
      <c r="A4" s="48"/>
      <c r="B4" s="51" t="s">
        <v>3</v>
      </c>
      <c r="C4" s="51"/>
      <c r="D4" s="51"/>
      <c r="E4" s="51"/>
      <c r="F4" s="51"/>
      <c r="G4" s="51"/>
      <c r="H4" s="51"/>
    </row>
    <row r="5" ht="21.95" customHeight="1" spans="1:8">
      <c r="A5" s="48"/>
      <c r="B5" s="52" t="s">
        <v>4</v>
      </c>
      <c r="C5" s="52"/>
      <c r="D5" s="52"/>
      <c r="E5" s="52"/>
      <c r="F5" s="52"/>
      <c r="G5" s="52"/>
      <c r="H5" s="52"/>
    </row>
    <row r="6" ht="37.35" customHeight="1" spans="1:8">
      <c r="A6" s="48"/>
      <c r="B6" s="48"/>
      <c r="C6" s="48"/>
      <c r="D6" s="48"/>
      <c r="E6" s="48"/>
      <c r="F6" s="48"/>
      <c r="G6" s="48"/>
      <c r="H6" s="48"/>
    </row>
    <row r="7" ht="33" customHeight="1" spans="1:8">
      <c r="A7" s="48"/>
      <c r="B7" s="53" t="s">
        <v>5</v>
      </c>
      <c r="C7" s="53"/>
      <c r="D7" s="53"/>
      <c r="E7" s="54"/>
      <c r="F7" s="55">
        <f>'Sheet1 '!H18</f>
        <v>139744.4958</v>
      </c>
      <c r="G7" s="54" t="s">
        <v>6</v>
      </c>
      <c r="H7" s="54"/>
    </row>
    <row r="8" ht="33" customHeight="1" spans="1:8">
      <c r="A8" s="48"/>
      <c r="B8" s="53" t="s">
        <v>7</v>
      </c>
      <c r="C8" s="53"/>
      <c r="D8" s="53"/>
      <c r="E8" s="56">
        <f>F7</f>
        <v>139744.4958</v>
      </c>
      <c r="F8" s="56"/>
      <c r="G8" s="56"/>
      <c r="H8" s="56"/>
    </row>
    <row r="9" ht="87" customHeight="1" spans="1:8">
      <c r="A9" s="48"/>
      <c r="B9" s="48"/>
      <c r="C9" s="48"/>
      <c r="D9" s="48"/>
      <c r="E9" s="48"/>
      <c r="F9" s="48"/>
      <c r="G9" s="48"/>
      <c r="H9" s="48"/>
    </row>
    <row r="10" ht="66" customHeight="1" spans="1:8">
      <c r="A10" s="48"/>
      <c r="B10" s="53" t="s">
        <v>8</v>
      </c>
      <c r="C10" s="53"/>
      <c r="D10" s="57" t="s">
        <v>4</v>
      </c>
      <c r="E10" s="57"/>
      <c r="F10" s="53" t="s">
        <v>9</v>
      </c>
      <c r="G10" s="57" t="s">
        <v>4</v>
      </c>
      <c r="H10" s="57"/>
    </row>
    <row r="11" ht="21.95" customHeight="1" spans="1:8">
      <c r="A11" s="48"/>
      <c r="B11" s="48"/>
      <c r="C11" s="48"/>
      <c r="D11" s="58" t="s">
        <v>10</v>
      </c>
      <c r="E11" s="58"/>
      <c r="F11" s="48"/>
      <c r="G11" s="58" t="s">
        <v>11</v>
      </c>
      <c r="H11" s="58"/>
    </row>
    <row r="12" ht="66" customHeight="1" spans="1:8">
      <c r="A12" s="48"/>
      <c r="B12" s="53" t="s">
        <v>12</v>
      </c>
      <c r="C12" s="53"/>
      <c r="D12" s="57" t="s">
        <v>4</v>
      </c>
      <c r="E12" s="57"/>
      <c r="F12" s="53" t="s">
        <v>12</v>
      </c>
      <c r="G12" s="57" t="s">
        <v>4</v>
      </c>
      <c r="H12" s="57"/>
    </row>
    <row r="13" ht="21.95" customHeight="1" spans="1:8">
      <c r="A13" s="48"/>
      <c r="B13" s="48"/>
      <c r="C13" s="48"/>
      <c r="D13" s="58" t="s">
        <v>13</v>
      </c>
      <c r="E13" s="58"/>
      <c r="F13" s="48"/>
      <c r="G13" s="58" t="s">
        <v>13</v>
      </c>
      <c r="H13" s="58"/>
    </row>
    <row r="14" ht="68.25" customHeight="1" spans="1:8">
      <c r="A14" s="48"/>
      <c r="B14" s="53" t="s">
        <v>14</v>
      </c>
      <c r="C14" s="53"/>
      <c r="D14" s="57" t="s">
        <v>4</v>
      </c>
      <c r="E14" s="57"/>
      <c r="F14" s="57"/>
      <c r="G14" s="57"/>
      <c r="H14" s="57"/>
    </row>
    <row r="15" ht="21.95" customHeight="1" spans="1:8">
      <c r="A15" s="48"/>
      <c r="B15" s="48"/>
      <c r="C15" s="48"/>
      <c r="D15" s="58" t="s">
        <v>15</v>
      </c>
      <c r="E15" s="58"/>
      <c r="F15" s="58"/>
      <c r="G15" s="58"/>
      <c r="H15" s="58"/>
    </row>
    <row r="16" ht="44.1" customHeight="1" spans="1:8">
      <c r="A16" s="48"/>
      <c r="B16" s="59" t="s">
        <v>16</v>
      </c>
      <c r="C16" s="59"/>
      <c r="D16" s="59"/>
      <c r="E16" s="59"/>
      <c r="F16" s="59"/>
      <c r="G16" s="59"/>
      <c r="H16" s="59"/>
    </row>
  </sheetData>
  <mergeCells count="21">
    <mergeCell ref="B1:H1"/>
    <mergeCell ref="C2:G2"/>
    <mergeCell ref="B4:H4"/>
    <mergeCell ref="B5:H5"/>
    <mergeCell ref="B7:D7"/>
    <mergeCell ref="B8:D8"/>
    <mergeCell ref="E8:H8"/>
    <mergeCell ref="B10:C10"/>
    <mergeCell ref="D10:E10"/>
    <mergeCell ref="G10:H10"/>
    <mergeCell ref="D11:E11"/>
    <mergeCell ref="G11:H11"/>
    <mergeCell ref="B12:C12"/>
    <mergeCell ref="D12:E12"/>
    <mergeCell ref="G12:H12"/>
    <mergeCell ref="D13:E13"/>
    <mergeCell ref="G13:H13"/>
    <mergeCell ref="B14:C14"/>
    <mergeCell ref="D14:H14"/>
    <mergeCell ref="D15:H15"/>
    <mergeCell ref="B16:H16"/>
  </mergeCells>
  <pageMargins left="0.75" right="0.75" top="1" bottom="1" header="0.5" footer="0.5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topLeftCell="A7" workbookViewId="0">
      <selection activeCell="K6" sqref="K6:K17"/>
    </sheetView>
  </sheetViews>
  <sheetFormatPr defaultColWidth="9" defaultRowHeight="14"/>
  <cols>
    <col min="1" max="1" width="4.37272727272727" customWidth="1"/>
    <col min="2" max="2" width="25.2545454545455" customWidth="1"/>
    <col min="3" max="3" width="5.5" customWidth="1"/>
    <col min="4" max="4" width="7.25454545454545" style="1" customWidth="1"/>
    <col min="5" max="5" width="6" style="1" customWidth="1"/>
    <col min="6" max="6" width="6.5" style="1" customWidth="1"/>
    <col min="7" max="7" width="9.37272727272727" style="1" customWidth="1"/>
    <col min="8" max="8" width="10.8727272727273" style="2" customWidth="1"/>
    <col min="9" max="9" width="6.87272727272727" customWidth="1"/>
    <col min="10" max="10" width="29" customWidth="1"/>
    <col min="11" max="11" width="30.3727272727273" customWidth="1"/>
    <col min="13" max="13" width="12.6272727272727"/>
    <col min="14" max="14" width="19"/>
    <col min="15" max="16" width="12.6272727272727"/>
  </cols>
  <sheetData>
    <row r="1" ht="23.25" customHeight="1" spans="1:13">
      <c r="A1" s="3" t="s">
        <v>17</v>
      </c>
      <c r="B1" s="4"/>
      <c r="C1" s="4"/>
      <c r="D1" s="4"/>
      <c r="E1" s="4"/>
      <c r="F1" s="4"/>
      <c r="G1" s="4"/>
      <c r="H1" s="5"/>
      <c r="I1" s="4"/>
      <c r="J1" s="4"/>
      <c r="K1" s="6"/>
    </row>
    <row r="2" ht="22.5" customHeight="1" spans="1:13">
      <c r="A2" s="7" t="s">
        <v>18</v>
      </c>
      <c r="B2" s="8"/>
      <c r="C2" s="8"/>
      <c r="D2" s="9"/>
      <c r="E2" s="9"/>
      <c r="F2" s="9"/>
      <c r="G2" s="9"/>
      <c r="H2" s="10"/>
      <c r="I2" s="8"/>
      <c r="J2" s="8"/>
      <c r="K2" s="11"/>
    </row>
    <row r="3" ht="23.25" customHeight="1" spans="1:13">
      <c r="A3" s="7" t="s">
        <v>19</v>
      </c>
      <c r="B3" s="8"/>
      <c r="C3" s="8"/>
      <c r="D3" s="9"/>
      <c r="E3" s="9"/>
      <c r="F3" s="9"/>
      <c r="G3" s="9"/>
      <c r="H3" s="10"/>
      <c r="I3" s="8"/>
      <c r="J3" s="8"/>
      <c r="K3" s="11"/>
    </row>
    <row r="4" ht="18.75" customHeight="1" spans="1:13">
      <c r="A4" s="12" t="s">
        <v>20</v>
      </c>
      <c r="B4" s="12" t="s">
        <v>21</v>
      </c>
      <c r="C4" s="12" t="s">
        <v>22</v>
      </c>
      <c r="D4" s="13" t="s">
        <v>23</v>
      </c>
      <c r="E4" s="14" t="s">
        <v>24</v>
      </c>
      <c r="F4" s="14"/>
      <c r="G4" s="14" t="s">
        <v>25</v>
      </c>
      <c r="H4" s="15" t="s">
        <v>26</v>
      </c>
      <c r="I4" s="16" t="s">
        <v>27</v>
      </c>
      <c r="J4" s="12" t="s">
        <v>28</v>
      </c>
      <c r="K4" s="17" t="s">
        <v>29</v>
      </c>
      <c r="M4" s="18"/>
    </row>
    <row r="5" ht="27.75" customHeight="1" spans="1:13">
      <c r="A5" s="12"/>
      <c r="B5" s="12"/>
      <c r="C5" s="12"/>
      <c r="D5" s="13"/>
      <c r="E5" s="14" t="s">
        <v>30</v>
      </c>
      <c r="F5" s="14" t="s">
        <v>31</v>
      </c>
      <c r="G5" s="14"/>
      <c r="H5" s="15"/>
      <c r="I5" s="16"/>
      <c r="J5" s="12"/>
      <c r="K5" s="19"/>
    </row>
    <row r="6" ht="21" customHeight="1" spans="1:13">
      <c r="A6" s="20">
        <v>1</v>
      </c>
      <c r="B6" s="21" t="s">
        <v>32</v>
      </c>
      <c r="C6" s="22" t="s">
        <v>33</v>
      </c>
      <c r="D6" s="22">
        <f>20.9*31.5</f>
        <v>658.35</v>
      </c>
      <c r="E6" s="23"/>
      <c r="F6" s="23"/>
      <c r="G6" s="22">
        <v>8</v>
      </c>
      <c r="H6" s="24">
        <f t="shared" ref="H6:H14" si="0">G6*D6</f>
        <v>5266.8</v>
      </c>
      <c r="I6" s="25"/>
      <c r="J6" s="26" t="s">
        <v>34</v>
      </c>
      <c r="K6" s="27"/>
    </row>
    <row r="7" ht="54" customHeight="1" spans="1:13">
      <c r="A7" s="20">
        <v>2</v>
      </c>
      <c r="B7" s="21" t="s">
        <v>35</v>
      </c>
      <c r="C7" s="28" t="s">
        <v>33</v>
      </c>
      <c r="D7" s="28">
        <f>D6+15</f>
        <v>673.35</v>
      </c>
      <c r="E7" s="23"/>
      <c r="F7" s="23"/>
      <c r="G7" s="22">
        <v>161</v>
      </c>
      <c r="H7" s="24">
        <f t="shared" si="0"/>
        <v>108409.35</v>
      </c>
      <c r="I7" s="25"/>
      <c r="J7" s="26" t="s">
        <v>36</v>
      </c>
      <c r="K7" s="27"/>
    </row>
    <row r="8" ht="23.25" customHeight="1" spans="1:13">
      <c r="A8" s="20">
        <v>3</v>
      </c>
      <c r="B8" s="21" t="s">
        <v>37</v>
      </c>
      <c r="C8" s="28" t="s">
        <v>33</v>
      </c>
      <c r="D8" s="28">
        <f>D6</f>
        <v>658.35</v>
      </c>
      <c r="E8" s="23"/>
      <c r="F8" s="23"/>
      <c r="G8" s="22">
        <v>0.8</v>
      </c>
      <c r="H8" s="24">
        <f t="shared" si="0"/>
        <v>526.68</v>
      </c>
      <c r="I8" s="25"/>
      <c r="J8" s="26" t="s">
        <v>38</v>
      </c>
      <c r="K8" s="27"/>
    </row>
    <row r="9" ht="27.75" customHeight="1" spans="1:13">
      <c r="A9" s="20">
        <v>4</v>
      </c>
      <c r="B9" s="21" t="s">
        <v>39</v>
      </c>
      <c r="C9" s="28" t="s">
        <v>40</v>
      </c>
      <c r="D9" s="28">
        <v>63</v>
      </c>
      <c r="E9" s="23"/>
      <c r="F9" s="23"/>
      <c r="G9" s="22">
        <f>240*0.22</f>
        <v>52.8</v>
      </c>
      <c r="H9" s="24">
        <f t="shared" si="0"/>
        <v>3326.4</v>
      </c>
      <c r="I9" s="25"/>
      <c r="J9" s="26" t="s">
        <v>41</v>
      </c>
      <c r="K9" s="27"/>
    </row>
    <row r="10" ht="26.25" customHeight="1" spans="1:13">
      <c r="A10" s="20">
        <v>5</v>
      </c>
      <c r="B10" s="21" t="s">
        <v>42</v>
      </c>
      <c r="C10" s="28" t="s">
        <v>40</v>
      </c>
      <c r="D10" s="28">
        <v>42</v>
      </c>
      <c r="E10" s="23"/>
      <c r="F10" s="23"/>
      <c r="G10" s="22">
        <f>240*(0.12+0.15+0.12)</f>
        <v>93.6</v>
      </c>
      <c r="H10" s="24">
        <f t="shared" si="0"/>
        <v>3931.2</v>
      </c>
      <c r="I10" s="25"/>
      <c r="J10" s="26" t="s">
        <v>43</v>
      </c>
      <c r="K10" s="27"/>
    </row>
    <row r="11" ht="22.5" customHeight="1" spans="1:13">
      <c r="A11" s="20">
        <v>6</v>
      </c>
      <c r="B11" s="21" t="s">
        <v>44</v>
      </c>
      <c r="C11" s="28" t="s">
        <v>40</v>
      </c>
      <c r="D11" s="28">
        <v>31.5</v>
      </c>
      <c r="E11" s="23"/>
      <c r="F11" s="23"/>
      <c r="G11" s="22">
        <f>240*(0.4)</f>
        <v>96</v>
      </c>
      <c r="H11" s="24">
        <f t="shared" si="0"/>
        <v>3024</v>
      </c>
      <c r="I11" s="25"/>
      <c r="J11" s="26" t="s">
        <v>45</v>
      </c>
      <c r="K11" s="27"/>
    </row>
    <row r="12" ht="22.5" customHeight="1" spans="1:13">
      <c r="A12" s="20">
        <v>8</v>
      </c>
      <c r="B12" s="21" t="s">
        <v>46</v>
      </c>
      <c r="C12" s="28" t="s">
        <v>47</v>
      </c>
      <c r="D12" s="28">
        <v>3</v>
      </c>
      <c r="E12" s="23"/>
      <c r="F12" s="23"/>
      <c r="G12" s="24">
        <v>1800</v>
      </c>
      <c r="H12" s="24">
        <f t="shared" si="0"/>
        <v>5400</v>
      </c>
      <c r="I12" s="25"/>
      <c r="J12" s="26" t="s">
        <v>48</v>
      </c>
      <c r="K12" s="27"/>
    </row>
    <row r="13" ht="21.75" customHeight="1" spans="1:13">
      <c r="A13" s="20">
        <v>9</v>
      </c>
      <c r="B13" s="21" t="s">
        <v>49</v>
      </c>
      <c r="C13" s="28" t="s">
        <v>50</v>
      </c>
      <c r="D13" s="28">
        <v>1</v>
      </c>
      <c r="E13" s="23"/>
      <c r="F13" s="23"/>
      <c r="G13" s="24">
        <v>300</v>
      </c>
      <c r="H13" s="24">
        <f t="shared" si="0"/>
        <v>300</v>
      </c>
      <c r="I13" s="25"/>
      <c r="J13" s="26" t="s">
        <v>51</v>
      </c>
      <c r="K13" s="27"/>
    </row>
    <row r="14" ht="21.75" customHeight="1" spans="1:13">
      <c r="A14" s="20">
        <v>10</v>
      </c>
      <c r="B14" s="21" t="s">
        <v>52</v>
      </c>
      <c r="C14" s="28" t="s">
        <v>40</v>
      </c>
      <c r="D14" s="28">
        <v>33</v>
      </c>
      <c r="E14" s="23"/>
      <c r="F14" s="23"/>
      <c r="G14" s="24">
        <v>50</v>
      </c>
      <c r="H14" s="24">
        <f t="shared" si="0"/>
        <v>1650</v>
      </c>
      <c r="I14" s="25"/>
      <c r="J14" s="26" t="s">
        <v>53</v>
      </c>
      <c r="K14" s="27"/>
    </row>
    <row r="15" ht="22.5" customHeight="1" spans="1:13">
      <c r="A15" s="20">
        <v>11</v>
      </c>
      <c r="B15" s="29" t="s">
        <v>54</v>
      </c>
      <c r="C15" s="30"/>
      <c r="D15" s="30"/>
      <c r="E15" s="30"/>
      <c r="F15" s="30"/>
      <c r="G15" s="30"/>
      <c r="H15" s="31">
        <f>SUM(H6:H14)</f>
        <v>131834.43</v>
      </c>
      <c r="I15" s="25"/>
      <c r="J15" s="26"/>
      <c r="K15" s="27"/>
    </row>
    <row r="16" ht="22.5" customHeight="1" spans="1:13">
      <c r="A16" s="20">
        <v>12</v>
      </c>
      <c r="B16" s="29" t="s">
        <v>55</v>
      </c>
      <c r="C16" s="30"/>
      <c r="D16" s="30"/>
      <c r="E16" s="30"/>
      <c r="F16" s="30"/>
      <c r="G16" s="32">
        <v>0.03</v>
      </c>
      <c r="H16" s="31">
        <f>H15*G16</f>
        <v>3955.0329</v>
      </c>
      <c r="I16" s="25"/>
      <c r="J16" s="26"/>
      <c r="K16" s="27"/>
    </row>
    <row r="17" ht="20.1" customHeight="1" spans="1:11">
      <c r="A17" s="20">
        <v>13</v>
      </c>
      <c r="B17" s="33" t="s">
        <v>56</v>
      </c>
      <c r="C17" s="33"/>
      <c r="D17" s="34"/>
      <c r="E17" s="34"/>
      <c r="F17" s="34"/>
      <c r="G17" s="35">
        <v>0.03</v>
      </c>
      <c r="H17" s="31">
        <f>G17*H15</f>
        <v>3955.0329</v>
      </c>
      <c r="I17" s="25"/>
      <c r="J17" s="26"/>
      <c r="K17" s="27"/>
    </row>
    <row r="18" ht="20.25" customHeight="1" spans="1:11">
      <c r="A18" s="20">
        <v>14</v>
      </c>
      <c r="B18" s="33" t="s">
        <v>57</v>
      </c>
      <c r="C18" s="33"/>
      <c r="D18" s="34"/>
      <c r="E18" s="34"/>
      <c r="F18" s="34"/>
      <c r="G18" s="34"/>
      <c r="H18" s="31">
        <f>SUM(H15:H17)</f>
        <v>139744.4958</v>
      </c>
      <c r="I18" s="36"/>
      <c r="J18" s="37"/>
      <c r="K18" s="38"/>
    </row>
    <row r="19" ht="19.5" customHeight="1" spans="1:11">
      <c r="A19" s="39" t="s">
        <v>58</v>
      </c>
      <c r="B19" s="40"/>
      <c r="C19" s="40"/>
      <c r="D19" s="40"/>
      <c r="E19" s="40"/>
      <c r="F19" s="40"/>
      <c r="G19" s="40"/>
      <c r="H19" s="40"/>
      <c r="I19" s="40"/>
      <c r="J19" s="40"/>
      <c r="K19" s="41"/>
    </row>
    <row r="20" ht="19.5" customHeight="1" spans="1:11">
      <c r="A20" s="39" t="s">
        <v>59</v>
      </c>
      <c r="B20" s="40"/>
      <c r="C20" s="40"/>
      <c r="D20" s="40"/>
      <c r="E20" s="40"/>
      <c r="F20" s="40"/>
      <c r="G20" s="40"/>
      <c r="H20" s="40"/>
      <c r="I20" s="40"/>
      <c r="J20" s="40"/>
      <c r="K20" s="41"/>
    </row>
    <row r="21" ht="28.5" customHeight="1" spans="1:11">
      <c r="A21" s="42" t="s">
        <v>60</v>
      </c>
      <c r="B21" s="43"/>
      <c r="C21" s="43"/>
      <c r="D21" s="43"/>
      <c r="E21" s="43"/>
      <c r="F21" s="43"/>
      <c r="G21" s="43"/>
      <c r="H21" s="43"/>
      <c r="I21" s="43"/>
      <c r="J21" s="43"/>
      <c r="K21" s="44"/>
    </row>
    <row r="22" ht="19.5" customHeight="1" spans="1:11">
      <c r="A22" s="42" t="s">
        <v>61</v>
      </c>
      <c r="B22" s="43"/>
      <c r="C22" s="43"/>
      <c r="D22" s="43"/>
      <c r="E22" s="43"/>
      <c r="F22" s="43"/>
      <c r="G22" s="43"/>
      <c r="H22" s="43"/>
      <c r="I22" s="43"/>
      <c r="J22" s="43"/>
      <c r="K22" s="44"/>
    </row>
  </sheetData>
  <mergeCells count="18">
    <mergeCell ref="A1:K1"/>
    <mergeCell ref="A2:K2"/>
    <mergeCell ref="A3:K3"/>
    <mergeCell ref="E4:F4"/>
    <mergeCell ref="A19:K19"/>
    <mergeCell ref="A20:K20"/>
    <mergeCell ref="A21:K21"/>
    <mergeCell ref="A22:K22"/>
    <mergeCell ref="A4:A5"/>
    <mergeCell ref="B4:B5"/>
    <mergeCell ref="C4:C5"/>
    <mergeCell ref="D4:D5"/>
    <mergeCell ref="G4:G5"/>
    <mergeCell ref="H4:H5"/>
    <mergeCell ref="I4:I5"/>
    <mergeCell ref="J4:J5"/>
    <mergeCell ref="K4:K5"/>
    <mergeCell ref="K6:K17"/>
  </mergeCells>
  <pageMargins left="0.118110236220472" right="0.118110236220472" top="0.196850393700787" bottom="0.19685039370078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 Xinyue</cp:lastModifiedBy>
  <dcterms:created xsi:type="dcterms:W3CDTF">2020-09-25T06:51:00Z</dcterms:created>
  <cp:lastPrinted>2025-10-24T01:55:00Z</cp:lastPrinted>
  <dcterms:modified xsi:type="dcterms:W3CDTF">2025-11-21T02:15:43Z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01FA6E07FCBA402D87A517649C113276_13</vt:lpwstr>
  </property>
  <property fmtid="{D5CDD505-2E9C-101B-9397-08002B2CF9AE}" pid="3" name="KSOProductBuildVer">
    <vt:lpwstr>2052-12.1.0.23542</vt:lpwstr>
  </property>
</Properties>
</file>